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Diversif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<sst xmlns="http://schemas.openxmlformats.org/spreadsheetml/2006/main" count="16" uniqueCount="12">
  <si>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E(Ri)</t>
  </si>
  <si>
    <t>CORR</t>
  </si>
  <si>
    <t>%PART</t>
  </si>
  <si>
    <t>WA</t>
  </si>
  <si>
    <t>WB</t>
  </si>
  <si>
    <t>E(Rp)</t>
  </si>
  <si>
    <t>RIESGO(Rp)</t>
  </si>
  <si>
    <t>CORR=1</t>
  </si>
  <si>
    <t>CORR=0</t>
  </si>
  <si>
    <t>CORR=-1</t>
  </si>
  <si>
    <t>www.gacetafinanciera.com</t>
  </si>
  <si>
    <t>Vol(RI)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</si>
</sst>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8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0" xfId="15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9" fontId="4" fillId="2" borderId="0" xfId="20" applyFont="1" applyFill="1" applyAlignment="1">
      <alignment/>
    </xf>
    <xf numFmtId="165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/>
    </xf>
    <xf numFmtId="165" fontId="4" fillId="2" borderId="0" xfId="20" applyNumberFormat="1" applyFont="1" applyFill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65" fontId="4" fillId="2" borderId="5" xfId="20" applyNumberFormat="1" applyFont="1" applyFill="1" applyBorder="1" applyAlignment="1">
      <alignment horizontal="center"/>
    </xf>
    <xf numFmtId="165" fontId="4" fillId="2" borderId="0" xfId="20" applyNumberFormat="1" applyFont="1" applyFill="1" applyBorder="1" applyAlignment="1">
      <alignment horizontal="center"/>
    </xf>
    <xf numFmtId="165" fontId="4" fillId="2" borderId="6" xfId="20" applyNumberFormat="1" applyFont="1" applyFill="1" applyBorder="1" applyAlignment="1">
      <alignment horizontal="center"/>
    </xf>
    <xf numFmtId="165" fontId="7" fillId="3" borderId="5" xfId="20" applyNumberFormat="1" applyFont="1" applyFill="1" applyBorder="1" applyAlignment="1">
      <alignment horizontal="center"/>
    </xf>
    <xf numFmtId="165" fontId="7" fillId="3" borderId="0" xfId="20" applyNumberFormat="1" applyFont="1" applyFill="1" applyBorder="1" applyAlignment="1">
      <alignment horizontal="center"/>
    </xf>
    <xf numFmtId="165" fontId="7" fillId="3" borderId="6" xfId="20" applyNumberFormat="1" applyFont="1" applyFill="1" applyBorder="1" applyAlignment="1">
      <alignment horizontal="center"/>
    </xf>
    <xf numFmtId="165" fontId="4" fillId="2" borderId="1" xfId="20" applyNumberFormat="1" applyFont="1" applyFill="1" applyBorder="1" applyAlignment="1">
      <alignment horizontal="center"/>
    </xf>
    <xf numFmtId="165" fontId="4" fillId="2" borderId="7" xfId="20" applyNumberFormat="1" applyFont="1" applyFill="1" applyBorder="1" applyAlignment="1">
      <alignment horizontal="center"/>
    </xf>
    <xf numFmtId="165" fontId="4" fillId="2" borderId="2" xfId="2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Diversif!$E$13:$E$14</c:f>
              <c:strCache>
                <c:ptCount val="1"/>
                <c:pt idx="0">
                  <c:v>CORR=1 RIESGO(Rp)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Diversif!$E$15:$E$35</c:f>
              <c:numCache>
                <c:ptCount val="21"/>
                <c:pt idx="0">
                  <c:v>0.03</c:v>
                </c:pt>
                <c:pt idx="1">
                  <c:v>0.0325</c:v>
                </c:pt>
                <c:pt idx="2">
                  <c:v>0.034999999999999996</c:v>
                </c:pt>
                <c:pt idx="3">
                  <c:v>0.0375</c:v>
                </c:pt>
                <c:pt idx="4">
                  <c:v>0.039999999999999994</c:v>
                </c:pt>
                <c:pt idx="5">
                  <c:v>0.042499999999999996</c:v>
                </c:pt>
                <c:pt idx="6">
                  <c:v>0.04499999999999999</c:v>
                </c:pt>
                <c:pt idx="7">
                  <c:v>0.04749999999999999</c:v>
                </c:pt>
                <c:pt idx="8">
                  <c:v>0.04999999999999999</c:v>
                </c:pt>
                <c:pt idx="9">
                  <c:v>0.052499999999999984</c:v>
                </c:pt>
                <c:pt idx="10">
                  <c:v>0.054999999999999986</c:v>
                </c:pt>
                <c:pt idx="11">
                  <c:v>0.05749999999999999</c:v>
                </c:pt>
                <c:pt idx="12">
                  <c:v>0.05999999999999999</c:v>
                </c:pt>
                <c:pt idx="13">
                  <c:v>0.06249999999999999</c:v>
                </c:pt>
                <c:pt idx="14">
                  <c:v>0.065</c:v>
                </c:pt>
                <c:pt idx="15">
                  <c:v>0.0675</c:v>
                </c:pt>
                <c:pt idx="16">
                  <c:v>0.06999999999999999</c:v>
                </c:pt>
                <c:pt idx="17">
                  <c:v>0.07250000000000001</c:v>
                </c:pt>
                <c:pt idx="18">
                  <c:v>0.07500000000000001</c:v>
                </c:pt>
                <c:pt idx="19">
                  <c:v>0.07750000000000001</c:v>
                </c:pt>
                <c:pt idx="20">
                  <c:v>0.08</c:v>
                </c:pt>
              </c:numCache>
            </c:numRef>
          </c:xVal>
          <c:yVal>
            <c:numRef>
              <c:f>Diversif!$D$15:$D$35</c:f>
              <c:numCache>
                <c:ptCount val="21"/>
                <c:pt idx="0">
                  <c:v>0.12</c:v>
                </c:pt>
                <c:pt idx="1">
                  <c:v>0.1235</c:v>
                </c:pt>
                <c:pt idx="2">
                  <c:v>0.127</c:v>
                </c:pt>
                <c:pt idx="3">
                  <c:v>0.13049999999999998</c:v>
                </c:pt>
                <c:pt idx="4">
                  <c:v>0.13399999999999998</c:v>
                </c:pt>
                <c:pt idx="5">
                  <c:v>0.13749999999999996</c:v>
                </c:pt>
                <c:pt idx="6">
                  <c:v>0.14099999999999996</c:v>
                </c:pt>
                <c:pt idx="7">
                  <c:v>0.14449999999999996</c:v>
                </c:pt>
                <c:pt idx="8">
                  <c:v>0.14799999999999996</c:v>
                </c:pt>
                <c:pt idx="9">
                  <c:v>0.15149999999999994</c:v>
                </c:pt>
                <c:pt idx="10">
                  <c:v>0.15499999999999994</c:v>
                </c:pt>
                <c:pt idx="11">
                  <c:v>0.15849999999999992</c:v>
                </c:pt>
                <c:pt idx="12">
                  <c:v>0.16199999999999995</c:v>
                </c:pt>
                <c:pt idx="13">
                  <c:v>0.16549999999999998</c:v>
                </c:pt>
                <c:pt idx="14">
                  <c:v>0.16899999999999996</c:v>
                </c:pt>
                <c:pt idx="15">
                  <c:v>0.1725</c:v>
                </c:pt>
                <c:pt idx="16">
                  <c:v>0.176</c:v>
                </c:pt>
                <c:pt idx="17">
                  <c:v>0.1795</c:v>
                </c:pt>
                <c:pt idx="18">
                  <c:v>0.183</c:v>
                </c:pt>
                <c:pt idx="19">
                  <c:v>0.1865</c:v>
                </c:pt>
                <c:pt idx="20">
                  <c:v>0.19000000000000003</c:v>
                </c:pt>
              </c:numCache>
            </c:numRef>
          </c:yVal>
          <c:smooth val="1"/>
        </c:ser>
        <c:axId val="58767517"/>
        <c:axId val="59145606"/>
      </c:scatterChart>
      <c:valAx>
        <c:axId val="5876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R(Rp)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45606"/>
        <c:crosses val="autoZero"/>
        <c:crossBetween val="midCat"/>
        <c:dispUnits/>
      </c:valAx>
      <c:valAx>
        <c:axId val="5914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E(Rp)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7517"/>
        <c:crosses val="autoZero"/>
        <c:crossBetween val="midCat"/>
        <c:dispUnits/>
      </c:valAx>
      <c:spPr>
        <a:gradFill rotWithShape="1">
          <a:gsLst>
            <a:gs pos="0">
              <a:srgbClr val="CCCCFF"/>
            </a:gs>
            <a:gs pos="100000">
              <a:srgbClr val="0000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Diversif!$G$13:$G$14</c:f>
              <c:strCache>
                <c:ptCount val="1"/>
                <c:pt idx="0">
                  <c:v>CORR=0 RIESGO(Rp)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Diversif!$G$15:$G$35</c:f>
              <c:numCache>
                <c:ptCount val="21"/>
                <c:pt idx="0">
                  <c:v>0.03</c:v>
                </c:pt>
                <c:pt idx="1">
                  <c:v>0.028779332862316317</c:v>
                </c:pt>
                <c:pt idx="2">
                  <c:v>0.028160255680657446</c:v>
                </c:pt>
                <c:pt idx="3">
                  <c:v>0.028182441342083902</c:v>
                </c:pt>
                <c:pt idx="4">
                  <c:v>0.02884441020371191</c:v>
                </c:pt>
                <c:pt idx="5">
                  <c:v>0.030103986446980733</c:v>
                </c:pt>
                <c:pt idx="6">
                  <c:v>0.031890437438203946</c:v>
                </c:pt>
                <c:pt idx="7">
                  <c:v>0.034121107836645626</c:v>
                </c:pt>
                <c:pt idx="8">
                  <c:v>0.036715119501371636</c:v>
                </c:pt>
                <c:pt idx="9">
                  <c:v>0.03960113634733225</c:v>
                </c:pt>
                <c:pt idx="10">
                  <c:v>0.04272001872658765</c:v>
                </c:pt>
                <c:pt idx="11">
                  <c:v>0.046024450023873176</c:v>
                </c:pt>
                <c:pt idx="12">
                  <c:v>0.04947726750741192</c:v>
                </c:pt>
                <c:pt idx="13">
                  <c:v>0.053049505181481195</c:v>
                </c:pt>
                <c:pt idx="14">
                  <c:v>0.056718603649948934</c:v>
                </c:pt>
                <c:pt idx="15">
                  <c:v>0.060466933112239135</c:v>
                </c:pt>
                <c:pt idx="16">
                  <c:v>0.0642806347199528</c:v>
                </c:pt>
                <c:pt idx="17">
                  <c:v>0.06814873439763942</c:v>
                </c:pt>
                <c:pt idx="18">
                  <c:v>0.07206247289678591</c:v>
                </c:pt>
                <c:pt idx="19">
                  <c:v>0.07601480119029454</c:v>
                </c:pt>
                <c:pt idx="20">
                  <c:v>0.08000000000000002</c:v>
                </c:pt>
              </c:numCache>
            </c:numRef>
          </c:xVal>
          <c:yVal>
            <c:numRef>
              <c:f>Diversif!$F$15:$F$35</c:f>
              <c:numCache>
                <c:ptCount val="21"/>
                <c:pt idx="0">
                  <c:v>0.12</c:v>
                </c:pt>
                <c:pt idx="1">
                  <c:v>0.1235</c:v>
                </c:pt>
                <c:pt idx="2">
                  <c:v>0.127</c:v>
                </c:pt>
                <c:pt idx="3">
                  <c:v>0.13049999999999998</c:v>
                </c:pt>
                <c:pt idx="4">
                  <c:v>0.13399999999999998</c:v>
                </c:pt>
                <c:pt idx="5">
                  <c:v>0.13749999999999996</c:v>
                </c:pt>
                <c:pt idx="6">
                  <c:v>0.14099999999999996</c:v>
                </c:pt>
                <c:pt idx="7">
                  <c:v>0.14449999999999996</c:v>
                </c:pt>
                <c:pt idx="8">
                  <c:v>0.14799999999999996</c:v>
                </c:pt>
                <c:pt idx="9">
                  <c:v>0.15149999999999994</c:v>
                </c:pt>
                <c:pt idx="10">
                  <c:v>0.15499999999999994</c:v>
                </c:pt>
                <c:pt idx="11">
                  <c:v>0.15849999999999992</c:v>
                </c:pt>
                <c:pt idx="12">
                  <c:v>0.16199999999999995</c:v>
                </c:pt>
                <c:pt idx="13">
                  <c:v>0.16549999999999998</c:v>
                </c:pt>
                <c:pt idx="14">
                  <c:v>0.16899999999999996</c:v>
                </c:pt>
                <c:pt idx="15">
                  <c:v>0.1725</c:v>
                </c:pt>
                <c:pt idx="16">
                  <c:v>0.176</c:v>
                </c:pt>
                <c:pt idx="17">
                  <c:v>0.1795</c:v>
                </c:pt>
                <c:pt idx="18">
                  <c:v>0.183</c:v>
                </c:pt>
                <c:pt idx="19">
                  <c:v>0.1865</c:v>
                </c:pt>
                <c:pt idx="20">
                  <c:v>0.19000000000000003</c:v>
                </c:pt>
              </c:numCache>
            </c:numRef>
          </c:yVal>
          <c:smooth val="1"/>
        </c:ser>
        <c:axId val="62548407"/>
        <c:axId val="26064752"/>
      </c:scatterChart>
      <c:valAx>
        <c:axId val="62548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R(Rp)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4752"/>
        <c:crosses val="autoZero"/>
        <c:crossBetween val="midCat"/>
        <c:dispUnits/>
      </c:valAx>
      <c:valAx>
        <c:axId val="2606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E(Rp)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8407"/>
        <c:crosses val="autoZero"/>
        <c:crossBetween val="midCat"/>
        <c:dispUnits/>
      </c:valAx>
      <c:spPr>
        <a:gradFill rotWithShape="1">
          <a:gsLst>
            <a:gs pos="0">
              <a:srgbClr val="CCCC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Diversif!$I$13:$I$14</c:f>
              <c:strCache>
                <c:ptCount val="1"/>
                <c:pt idx="0">
                  <c:v>CORR=-1 RIESGO(Rp)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Diversif!$I$15:$I$35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Diversif!$H$15:$H$35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3256177"/>
        <c:axId val="30870138"/>
      </c:scatterChart>
      <c:valAx>
        <c:axId val="3325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R(Rp)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70138"/>
        <c:crosses val="autoZero"/>
        <c:crossBetween val="midCat"/>
        <c:dispUnits/>
      </c:valAx>
      <c:valAx>
        <c:axId val="30870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E(Rp)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56177"/>
        <c:crosses val="autoZero"/>
        <c:crossBetween val="midCat"/>
        <c:dispUnits/>
      </c:valAx>
      <c:spPr>
        <a:gradFill rotWithShape="1">
          <a:gsLst>
            <a:gs pos="0">
              <a:srgbClr val="CCCCFF"/>
            </a:gs>
            <a:gs pos="100000">
              <a:srgbClr val="0000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605"/>
          <c:w val="0.718"/>
          <c:h val="0.76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Diversif!$E$15:$E$35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Diversif!$D$15:$D$35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Diversif!$G$15:$G$35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Diversif!$F$15:$F$35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Diversif!$I$15:$I$35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Diversif!$H$15:$H$35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9395787"/>
        <c:axId val="17453220"/>
      </c:scatterChart>
      <c:valAx>
        <c:axId val="939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R(Rp)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53220"/>
        <c:crosses val="autoZero"/>
        <c:crossBetween val="midCat"/>
        <c:dispUnits/>
      </c:valAx>
      <c:valAx>
        <c:axId val="17453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E(Rp)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5787"/>
        <c:crosses val="autoZero"/>
        <c:crossBetween val="midCat"/>
        <c:dispUnits/>
      </c:valAx>
      <c:spPr>
        <a:gradFill rotWithShape="1">
          <a:gsLst>
            <a:gs pos="0">
              <a:srgbClr val="CCCC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3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9525</xdr:rowOff>
    </xdr:from>
    <xdr:to>
      <xdr:col>5</xdr:col>
      <xdr:colOff>438150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76200" y="521970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36</xdr:row>
      <xdr:rowOff>0</xdr:rowOff>
    </xdr:from>
    <xdr:to>
      <xdr:col>10</xdr:col>
      <xdr:colOff>361950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3810000" y="5210175"/>
        <a:ext cx="36004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50</xdr:row>
      <xdr:rowOff>0</xdr:rowOff>
    </xdr:from>
    <xdr:to>
      <xdr:col>5</xdr:col>
      <xdr:colOff>457200</xdr:colOff>
      <xdr:row>62</xdr:row>
      <xdr:rowOff>85725</xdr:rowOff>
    </xdr:to>
    <xdr:graphicFrame>
      <xdr:nvGraphicFramePr>
        <xdr:cNvPr id="3" name="Chart 3"/>
        <xdr:cNvGraphicFramePr/>
      </xdr:nvGraphicFramePr>
      <xdr:xfrm>
        <a:off x="95250" y="7477125"/>
        <a:ext cx="36004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581025</xdr:colOff>
      <xdr:row>50</xdr:row>
      <xdr:rowOff>0</xdr:rowOff>
    </xdr:from>
    <xdr:to>
      <xdr:col>10</xdr:col>
      <xdr:colOff>371475</xdr:colOff>
      <xdr:row>62</xdr:row>
      <xdr:rowOff>76200</xdr:rowOff>
    </xdr:to>
    <xdr:graphicFrame>
      <xdr:nvGraphicFramePr>
        <xdr:cNvPr id="4" name="Chart 4"/>
        <xdr:cNvGraphicFramePr/>
      </xdr:nvGraphicFramePr>
      <xdr:xfrm>
        <a:off x="3819525" y="7477125"/>
        <a:ext cx="36004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38100</xdr:rowOff>
    </xdr:from>
    <xdr:to>
      <xdr:col>1</xdr:col>
      <xdr:colOff>523875</xdr:colOff>
      <xdr:row>4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1809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6:Q35"/>
  <sheetViews>
    <sheetView tabSelected="1" workbookViewId="0" topLeftCell="A20">
      <selection activeCell="J12" sqref="J12"/>
    </sheetView>
  </sheetViews>
  <sheetFormatPr defaultColWidth="11.421875" defaultRowHeight="12.75"/>
  <cols>
    <col min="1" max="1" width="1.28515625" style="2" customWidth="1"/>
    <col min="2" max="2" width="13.00390625" style="2" bestFit="1" customWidth="1"/>
    <col min="3" max="16384" width="11.421875" style="2" customWidth="1"/>
  </cols>
  <sheetData>
    <row r="2" ht="11.25"/>
    <row r="3" ht="11.25"/>
    <row r="4" ht="11.25"/>
    <row r="5" ht="11.25"/>
    <row r="6" ht="11.25">
      <c r="B6" s="1" t="s">
        <v>10</v>
      </c>
    </row>
    <row r="8" spans="2:4" ht="11.25">
      <c r="B8" s="3" t="s">
        <v>0</v>
      </c>
      <c r="C8" s="4">
        <v>0.12</v>
      </c>
      <c r="D8" s="4">
        <v>0.19</v>
      </c>
    </row>
    <row r="9" spans="2:4" ht="11.25">
      <c r="B9" s="3" t="s">
        <v>11</v>
      </c>
      <c r="C9" s="4">
        <v>0.03</v>
      </c>
      <c r="D9" s="4">
        <v>0.08</v>
      </c>
    </row>
    <row r="10" spans="2:5" ht="11.25">
      <c r="B10" s="3" t="s">
        <v>1</v>
      </c>
      <c r="C10" s="2">
        <v>-1</v>
      </c>
      <c r="D10" s="2">
        <v>0</v>
      </c>
      <c r="E10" s="2">
        <v>1</v>
      </c>
    </row>
    <row r="11" spans="2:4" ht="11.25">
      <c r="B11" s="3" t="s">
        <v>2</v>
      </c>
      <c r="C11" s="2">
        <v>1</v>
      </c>
      <c r="D11" s="2">
        <v>0.05</v>
      </c>
    </row>
    <row r="12" ht="12" thickBot="1"/>
    <row r="13" spans="2:9" ht="11.25">
      <c r="B13" s="11"/>
      <c r="C13" s="12"/>
      <c r="D13" s="25" t="s">
        <v>7</v>
      </c>
      <c r="E13" s="26"/>
      <c r="F13" s="27" t="s">
        <v>8</v>
      </c>
      <c r="G13" s="27"/>
      <c r="H13" s="25" t="s">
        <v>9</v>
      </c>
      <c r="I13" s="26"/>
    </row>
    <row r="14" spans="2:17" ht="12" thickBot="1">
      <c r="B14" s="22" t="s">
        <v>3</v>
      </c>
      <c r="C14" s="24" t="s">
        <v>4</v>
      </c>
      <c r="D14" s="9" t="s">
        <v>5</v>
      </c>
      <c r="E14" s="10" t="s">
        <v>6</v>
      </c>
      <c r="F14" s="23" t="s">
        <v>5</v>
      </c>
      <c r="G14" s="23" t="s">
        <v>6</v>
      </c>
      <c r="H14" s="9" t="s">
        <v>5</v>
      </c>
      <c r="I14" s="10" t="s">
        <v>6</v>
      </c>
      <c r="K14" s="5"/>
      <c r="L14" s="6"/>
      <c r="M14" s="6"/>
      <c r="N14" s="6"/>
      <c r="O14" s="6"/>
      <c r="P14" s="6"/>
      <c r="Q14" s="7"/>
    </row>
    <row r="15" spans="2:16" ht="11.25">
      <c r="B15" s="13">
        <f>+C11</f>
        <v>1</v>
      </c>
      <c r="C15" s="14">
        <f>+B15-C11</f>
        <v>0</v>
      </c>
      <c r="D15" s="13">
        <f aca="true" t="shared" si="0" ref="D15:D35">+B15*$C$8+C15*$D$8</f>
        <v>0.12</v>
      </c>
      <c r="E15" s="15">
        <f>+(B15^2*$C$9^2+C15^2*$D$9^2+2*B15*C15*$C$9*$D$9*$E$10)^0.5</f>
        <v>0.03</v>
      </c>
      <c r="F15" s="14">
        <f>+B15*$C$8+C15*$D$8</f>
        <v>0.12</v>
      </c>
      <c r="G15" s="14">
        <f>+(B15^2*$C$9^2+C15^2*$D$9^2+2*B15*C15*$C$9*$D$9*$D$10)^0.5</f>
        <v>0.03</v>
      </c>
      <c r="H15" s="13">
        <f>+B15*$C$8+C15*$D$8</f>
        <v>0.12</v>
      </c>
      <c r="I15" s="15">
        <f>+(B15^2*$C$9^2+C15^2*$D$9^2+2*B15*C15*$C$9*$D$9*$C$10)^0.5</f>
        <v>0.03</v>
      </c>
      <c r="K15" s="6"/>
      <c r="L15" s="8"/>
      <c r="M15" s="8"/>
      <c r="N15" s="8"/>
      <c r="O15" s="8"/>
      <c r="P15" s="8"/>
    </row>
    <row r="16" spans="2:16" ht="11.25">
      <c r="B16" s="13">
        <f aca="true" t="shared" si="1" ref="B16:B34">+B15-$D$11</f>
        <v>0.95</v>
      </c>
      <c r="C16" s="14">
        <f>+D11</f>
        <v>0.05</v>
      </c>
      <c r="D16" s="13">
        <f t="shared" si="0"/>
        <v>0.1235</v>
      </c>
      <c r="E16" s="15">
        <f aca="true" t="shared" si="2" ref="E16:E35">+(B16^2*$C$9^2+C16^2*$D$9^2+2*B16*C16*$C$9*$D$9*$E$10)^0.5</f>
        <v>0.0325</v>
      </c>
      <c r="F16" s="14">
        <f aca="true" t="shared" si="3" ref="F16:F35">+B16*$C$8+C16*$D$8</f>
        <v>0.1235</v>
      </c>
      <c r="G16" s="14">
        <f aca="true" t="shared" si="4" ref="G16:G35">+(B16^2*$C$9^2+C16^2*$D$9^2+2*B16*C16*$C$9*$D$9*$D$10)^0.5</f>
        <v>0.028779332862316317</v>
      </c>
      <c r="H16" s="13">
        <f aca="true" t="shared" si="5" ref="H16:H35">+B16*$C$8+C16*$D$8</f>
        <v>0.1235</v>
      </c>
      <c r="I16" s="15">
        <f aca="true" t="shared" si="6" ref="I16:I35">+(B16^2*$C$9^2+C16^2*$D$9^2+2*B16*C16*$C$9*$D$9*$C$10)^0.5</f>
        <v>0.024499999999999997</v>
      </c>
      <c r="K16" s="6"/>
      <c r="L16" s="8"/>
      <c r="M16" s="8"/>
      <c r="N16" s="8"/>
      <c r="O16" s="8"/>
      <c r="P16" s="8"/>
    </row>
    <row r="17" spans="2:16" ht="11.25">
      <c r="B17" s="13">
        <f t="shared" si="1"/>
        <v>0.8999999999999999</v>
      </c>
      <c r="C17" s="14">
        <f aca="true" t="shared" si="7" ref="C17:C35">+C16+$D$11</f>
        <v>0.1</v>
      </c>
      <c r="D17" s="13">
        <f t="shared" si="0"/>
        <v>0.127</v>
      </c>
      <c r="E17" s="15">
        <f t="shared" si="2"/>
        <v>0.034999999999999996</v>
      </c>
      <c r="F17" s="14">
        <f t="shared" si="3"/>
        <v>0.127</v>
      </c>
      <c r="G17" s="14">
        <f t="shared" si="4"/>
        <v>0.028160255680657446</v>
      </c>
      <c r="H17" s="13">
        <f t="shared" si="5"/>
        <v>0.127</v>
      </c>
      <c r="I17" s="15">
        <f t="shared" si="6"/>
        <v>0.018999999999999996</v>
      </c>
      <c r="K17" s="6"/>
      <c r="L17" s="8"/>
      <c r="M17" s="8"/>
      <c r="N17" s="8"/>
      <c r="O17" s="8"/>
      <c r="P17" s="8"/>
    </row>
    <row r="18" spans="2:16" ht="11.25">
      <c r="B18" s="13">
        <f t="shared" si="1"/>
        <v>0.8499999999999999</v>
      </c>
      <c r="C18" s="14">
        <f t="shared" si="7"/>
        <v>0.15000000000000002</v>
      </c>
      <c r="D18" s="13">
        <f t="shared" si="0"/>
        <v>0.13049999999999998</v>
      </c>
      <c r="E18" s="15">
        <f t="shared" si="2"/>
        <v>0.0375</v>
      </c>
      <c r="F18" s="14">
        <f t="shared" si="3"/>
        <v>0.13049999999999998</v>
      </c>
      <c r="G18" s="14">
        <f t="shared" si="4"/>
        <v>0.028182441342083902</v>
      </c>
      <c r="H18" s="13">
        <f t="shared" si="5"/>
        <v>0.13049999999999998</v>
      </c>
      <c r="I18" s="15">
        <f t="shared" si="6"/>
        <v>0.013499999999999993</v>
      </c>
      <c r="K18" s="6"/>
      <c r="L18" s="8"/>
      <c r="M18" s="8"/>
      <c r="N18" s="8"/>
      <c r="O18" s="8"/>
      <c r="P18" s="8"/>
    </row>
    <row r="19" spans="2:16" ht="11.25">
      <c r="B19" s="13">
        <f t="shared" si="1"/>
        <v>0.7999999999999998</v>
      </c>
      <c r="C19" s="14">
        <f t="shared" si="7"/>
        <v>0.2</v>
      </c>
      <c r="D19" s="13">
        <f t="shared" si="0"/>
        <v>0.13399999999999998</v>
      </c>
      <c r="E19" s="15">
        <f t="shared" si="2"/>
        <v>0.039999999999999994</v>
      </c>
      <c r="F19" s="14">
        <f t="shared" si="3"/>
        <v>0.13399999999999998</v>
      </c>
      <c r="G19" s="14">
        <f t="shared" si="4"/>
        <v>0.02884441020371191</v>
      </c>
      <c r="H19" s="13">
        <f t="shared" si="5"/>
        <v>0.13399999999999998</v>
      </c>
      <c r="I19" s="15">
        <f t="shared" si="6"/>
        <v>0.007999999999999995</v>
      </c>
      <c r="K19" s="6"/>
      <c r="L19" s="8"/>
      <c r="M19" s="8"/>
      <c r="N19" s="8"/>
      <c r="O19" s="8"/>
      <c r="P19" s="8"/>
    </row>
    <row r="20" spans="2:16" ht="11.25">
      <c r="B20" s="16">
        <f t="shared" si="1"/>
        <v>0.7499999999999998</v>
      </c>
      <c r="C20" s="17">
        <f t="shared" si="7"/>
        <v>0.25</v>
      </c>
      <c r="D20" s="13">
        <f t="shared" si="0"/>
        <v>0.13749999999999996</v>
      </c>
      <c r="E20" s="15">
        <f t="shared" si="2"/>
        <v>0.042499999999999996</v>
      </c>
      <c r="F20" s="14">
        <f t="shared" si="3"/>
        <v>0.13749999999999996</v>
      </c>
      <c r="G20" s="14">
        <f t="shared" si="4"/>
        <v>0.030103986446980733</v>
      </c>
      <c r="H20" s="16">
        <f t="shared" si="5"/>
        <v>0.13749999999999996</v>
      </c>
      <c r="I20" s="18">
        <f t="shared" si="6"/>
        <v>0.0024999999999999922</v>
      </c>
      <c r="K20" s="6"/>
      <c r="L20" s="8"/>
      <c r="M20" s="8"/>
      <c r="N20" s="8"/>
      <c r="O20" s="8"/>
      <c r="P20" s="8"/>
    </row>
    <row r="21" spans="2:16" ht="11.25">
      <c r="B21" s="13">
        <f t="shared" si="1"/>
        <v>0.6999999999999997</v>
      </c>
      <c r="C21" s="14">
        <f t="shared" si="7"/>
        <v>0.3</v>
      </c>
      <c r="D21" s="13">
        <f t="shared" si="0"/>
        <v>0.14099999999999996</v>
      </c>
      <c r="E21" s="15">
        <f t="shared" si="2"/>
        <v>0.04499999999999999</v>
      </c>
      <c r="F21" s="14">
        <f t="shared" si="3"/>
        <v>0.14099999999999996</v>
      </c>
      <c r="G21" s="14">
        <f t="shared" si="4"/>
        <v>0.031890437438203946</v>
      </c>
      <c r="H21" s="13">
        <f t="shared" si="5"/>
        <v>0.14099999999999996</v>
      </c>
      <c r="I21" s="15">
        <f t="shared" si="6"/>
        <v>0.0030000000000000183</v>
      </c>
      <c r="K21" s="6"/>
      <c r="L21" s="8"/>
      <c r="M21" s="8"/>
      <c r="N21" s="8"/>
      <c r="O21" s="8"/>
      <c r="P21" s="8"/>
    </row>
    <row r="22" spans="2:9" ht="11.25">
      <c r="B22" s="13">
        <f t="shared" si="1"/>
        <v>0.6499999999999997</v>
      </c>
      <c r="C22" s="14">
        <f t="shared" si="7"/>
        <v>0.35</v>
      </c>
      <c r="D22" s="13">
        <f t="shared" si="0"/>
        <v>0.14449999999999996</v>
      </c>
      <c r="E22" s="15">
        <f t="shared" si="2"/>
        <v>0.04749999999999999</v>
      </c>
      <c r="F22" s="14">
        <f t="shared" si="3"/>
        <v>0.14449999999999996</v>
      </c>
      <c r="G22" s="14">
        <f t="shared" si="4"/>
        <v>0.034121107836645626</v>
      </c>
      <c r="H22" s="13">
        <f t="shared" si="5"/>
        <v>0.14449999999999996</v>
      </c>
      <c r="I22" s="15">
        <f t="shared" si="6"/>
        <v>0.008500000000000002</v>
      </c>
    </row>
    <row r="23" spans="2:9" ht="11.25">
      <c r="B23" s="13">
        <f t="shared" si="1"/>
        <v>0.5999999999999996</v>
      </c>
      <c r="C23" s="14">
        <f t="shared" si="7"/>
        <v>0.39999999999999997</v>
      </c>
      <c r="D23" s="13">
        <f t="shared" si="0"/>
        <v>0.14799999999999996</v>
      </c>
      <c r="E23" s="15">
        <f t="shared" si="2"/>
        <v>0.04999999999999999</v>
      </c>
      <c r="F23" s="14">
        <f t="shared" si="3"/>
        <v>0.14799999999999996</v>
      </c>
      <c r="G23" s="14">
        <f t="shared" si="4"/>
        <v>0.036715119501371636</v>
      </c>
      <c r="H23" s="13">
        <f t="shared" si="5"/>
        <v>0.14799999999999996</v>
      </c>
      <c r="I23" s="15">
        <f t="shared" si="6"/>
        <v>0.014000000000000016</v>
      </c>
    </row>
    <row r="24" spans="2:9" ht="11.25">
      <c r="B24" s="13">
        <f t="shared" si="1"/>
        <v>0.5499999999999996</v>
      </c>
      <c r="C24" s="14">
        <f t="shared" si="7"/>
        <v>0.44999999999999996</v>
      </c>
      <c r="D24" s="13">
        <f t="shared" si="0"/>
        <v>0.15149999999999994</v>
      </c>
      <c r="E24" s="15">
        <f t="shared" si="2"/>
        <v>0.052499999999999984</v>
      </c>
      <c r="F24" s="14">
        <f t="shared" si="3"/>
        <v>0.15149999999999994</v>
      </c>
      <c r="G24" s="14">
        <f t="shared" si="4"/>
        <v>0.03960113634733225</v>
      </c>
      <c r="H24" s="13">
        <f t="shared" si="5"/>
        <v>0.15149999999999994</v>
      </c>
      <c r="I24" s="15">
        <f t="shared" si="6"/>
        <v>0.019500000000000003</v>
      </c>
    </row>
    <row r="25" spans="2:9" ht="11.25">
      <c r="B25" s="13">
        <f t="shared" si="1"/>
        <v>0.4999999999999996</v>
      </c>
      <c r="C25" s="14">
        <f t="shared" si="7"/>
        <v>0.49999999999999994</v>
      </c>
      <c r="D25" s="13">
        <f t="shared" si="0"/>
        <v>0.15499999999999994</v>
      </c>
      <c r="E25" s="15">
        <f t="shared" si="2"/>
        <v>0.054999999999999986</v>
      </c>
      <c r="F25" s="14">
        <f t="shared" si="3"/>
        <v>0.15499999999999994</v>
      </c>
      <c r="G25" s="14">
        <f t="shared" si="4"/>
        <v>0.04272001872658765</v>
      </c>
      <c r="H25" s="13">
        <f t="shared" si="5"/>
        <v>0.15499999999999994</v>
      </c>
      <c r="I25" s="15">
        <f t="shared" si="6"/>
        <v>0.025000000000000012</v>
      </c>
    </row>
    <row r="26" spans="2:9" ht="11.25">
      <c r="B26" s="13">
        <f t="shared" si="1"/>
        <v>0.4499999999999996</v>
      </c>
      <c r="C26" s="14">
        <f t="shared" si="7"/>
        <v>0.5499999999999999</v>
      </c>
      <c r="D26" s="13">
        <f t="shared" si="0"/>
        <v>0.15849999999999992</v>
      </c>
      <c r="E26" s="15">
        <f t="shared" si="2"/>
        <v>0.05749999999999999</v>
      </c>
      <c r="F26" s="14">
        <f t="shared" si="3"/>
        <v>0.15849999999999992</v>
      </c>
      <c r="G26" s="14">
        <f t="shared" si="4"/>
        <v>0.046024450023873176</v>
      </c>
      <c r="H26" s="13">
        <f t="shared" si="5"/>
        <v>0.15849999999999992</v>
      </c>
      <c r="I26" s="15">
        <f t="shared" si="6"/>
        <v>0.03050000000000001</v>
      </c>
    </row>
    <row r="27" spans="2:9" ht="11.25">
      <c r="B27" s="13">
        <f t="shared" si="1"/>
        <v>0.39999999999999963</v>
      </c>
      <c r="C27" s="14">
        <f t="shared" si="7"/>
        <v>0.6</v>
      </c>
      <c r="D27" s="13">
        <f t="shared" si="0"/>
        <v>0.16199999999999995</v>
      </c>
      <c r="E27" s="15">
        <f t="shared" si="2"/>
        <v>0.05999999999999999</v>
      </c>
      <c r="F27" s="14">
        <f t="shared" si="3"/>
        <v>0.16199999999999995</v>
      </c>
      <c r="G27" s="14">
        <f t="shared" si="4"/>
        <v>0.04947726750741192</v>
      </c>
      <c r="H27" s="13">
        <f t="shared" si="5"/>
        <v>0.16199999999999995</v>
      </c>
      <c r="I27" s="15">
        <f t="shared" si="6"/>
        <v>0.03600000000000001</v>
      </c>
    </row>
    <row r="28" spans="2:9" ht="11.25">
      <c r="B28" s="13">
        <f t="shared" si="1"/>
        <v>0.34999999999999964</v>
      </c>
      <c r="C28" s="14">
        <f t="shared" si="7"/>
        <v>0.65</v>
      </c>
      <c r="D28" s="13">
        <f t="shared" si="0"/>
        <v>0.16549999999999998</v>
      </c>
      <c r="E28" s="15">
        <f t="shared" si="2"/>
        <v>0.06249999999999999</v>
      </c>
      <c r="F28" s="14">
        <f t="shared" si="3"/>
        <v>0.16549999999999998</v>
      </c>
      <c r="G28" s="14">
        <f t="shared" si="4"/>
        <v>0.053049505181481195</v>
      </c>
      <c r="H28" s="13">
        <f t="shared" si="5"/>
        <v>0.16549999999999998</v>
      </c>
      <c r="I28" s="15">
        <f t="shared" si="6"/>
        <v>0.04150000000000001</v>
      </c>
    </row>
    <row r="29" spans="2:9" ht="11.25">
      <c r="B29" s="13">
        <f t="shared" si="1"/>
        <v>0.29999999999999966</v>
      </c>
      <c r="C29" s="14">
        <f t="shared" si="7"/>
        <v>0.7000000000000001</v>
      </c>
      <c r="D29" s="13">
        <f t="shared" si="0"/>
        <v>0.16899999999999996</v>
      </c>
      <c r="E29" s="15">
        <f t="shared" si="2"/>
        <v>0.065</v>
      </c>
      <c r="F29" s="14">
        <f t="shared" si="3"/>
        <v>0.16899999999999996</v>
      </c>
      <c r="G29" s="14">
        <f t="shared" si="4"/>
        <v>0.056718603649948934</v>
      </c>
      <c r="H29" s="13">
        <f t="shared" si="5"/>
        <v>0.16899999999999996</v>
      </c>
      <c r="I29" s="15">
        <f t="shared" si="6"/>
        <v>0.04700000000000002</v>
      </c>
    </row>
    <row r="30" spans="2:9" ht="11.25">
      <c r="B30" s="13">
        <f t="shared" si="1"/>
        <v>0.24999999999999967</v>
      </c>
      <c r="C30" s="14">
        <f t="shared" si="7"/>
        <v>0.7500000000000001</v>
      </c>
      <c r="D30" s="13">
        <f t="shared" si="0"/>
        <v>0.1725</v>
      </c>
      <c r="E30" s="15">
        <f t="shared" si="2"/>
        <v>0.0675</v>
      </c>
      <c r="F30" s="14">
        <f t="shared" si="3"/>
        <v>0.1725</v>
      </c>
      <c r="G30" s="14">
        <f t="shared" si="4"/>
        <v>0.060466933112239135</v>
      </c>
      <c r="H30" s="13">
        <f t="shared" si="5"/>
        <v>0.1725</v>
      </c>
      <c r="I30" s="15">
        <f t="shared" si="6"/>
        <v>0.052500000000000026</v>
      </c>
    </row>
    <row r="31" spans="2:9" ht="11.25">
      <c r="B31" s="13">
        <f t="shared" si="1"/>
        <v>0.19999999999999968</v>
      </c>
      <c r="C31" s="14">
        <f t="shared" si="7"/>
        <v>0.8000000000000002</v>
      </c>
      <c r="D31" s="13">
        <f t="shared" si="0"/>
        <v>0.176</v>
      </c>
      <c r="E31" s="15">
        <f t="shared" si="2"/>
        <v>0.06999999999999999</v>
      </c>
      <c r="F31" s="14">
        <f t="shared" si="3"/>
        <v>0.176</v>
      </c>
      <c r="G31" s="14">
        <f t="shared" si="4"/>
        <v>0.0642806347199528</v>
      </c>
      <c r="H31" s="13">
        <f t="shared" si="5"/>
        <v>0.176</v>
      </c>
      <c r="I31" s="15">
        <f t="shared" si="6"/>
        <v>0.058000000000000024</v>
      </c>
    </row>
    <row r="32" spans="2:9" ht="11.25">
      <c r="B32" s="13">
        <f t="shared" si="1"/>
        <v>0.1499999999999997</v>
      </c>
      <c r="C32" s="14">
        <f t="shared" si="7"/>
        <v>0.8500000000000002</v>
      </c>
      <c r="D32" s="13">
        <f t="shared" si="0"/>
        <v>0.1795</v>
      </c>
      <c r="E32" s="15">
        <f t="shared" si="2"/>
        <v>0.07250000000000001</v>
      </c>
      <c r="F32" s="14">
        <f t="shared" si="3"/>
        <v>0.1795</v>
      </c>
      <c r="G32" s="14">
        <f t="shared" si="4"/>
        <v>0.06814873439763942</v>
      </c>
      <c r="H32" s="13">
        <f t="shared" si="5"/>
        <v>0.1795</v>
      </c>
      <c r="I32" s="15">
        <f t="shared" si="6"/>
        <v>0.06350000000000003</v>
      </c>
    </row>
    <row r="33" spans="2:9" ht="11.25">
      <c r="B33" s="13">
        <f t="shared" si="1"/>
        <v>0.09999999999999969</v>
      </c>
      <c r="C33" s="14">
        <f t="shared" si="7"/>
        <v>0.9000000000000002</v>
      </c>
      <c r="D33" s="13">
        <f t="shared" si="0"/>
        <v>0.183</v>
      </c>
      <c r="E33" s="15">
        <f t="shared" si="2"/>
        <v>0.07500000000000001</v>
      </c>
      <c r="F33" s="14">
        <f t="shared" si="3"/>
        <v>0.183</v>
      </c>
      <c r="G33" s="14">
        <f t="shared" si="4"/>
        <v>0.07206247289678591</v>
      </c>
      <c r="H33" s="13">
        <f t="shared" si="5"/>
        <v>0.183</v>
      </c>
      <c r="I33" s="15">
        <f t="shared" si="6"/>
        <v>0.06900000000000003</v>
      </c>
    </row>
    <row r="34" spans="2:9" ht="11.25">
      <c r="B34" s="13">
        <f t="shared" si="1"/>
        <v>0.049999999999999684</v>
      </c>
      <c r="C34" s="14">
        <f t="shared" si="7"/>
        <v>0.9500000000000003</v>
      </c>
      <c r="D34" s="13">
        <f t="shared" si="0"/>
        <v>0.1865</v>
      </c>
      <c r="E34" s="15">
        <f t="shared" si="2"/>
        <v>0.07750000000000001</v>
      </c>
      <c r="F34" s="14">
        <f t="shared" si="3"/>
        <v>0.1865</v>
      </c>
      <c r="G34" s="14">
        <f t="shared" si="4"/>
        <v>0.07601480119029454</v>
      </c>
      <c r="H34" s="13">
        <f t="shared" si="5"/>
        <v>0.1865</v>
      </c>
      <c r="I34" s="15">
        <f t="shared" si="6"/>
        <v>0.07450000000000002</v>
      </c>
    </row>
    <row r="35" spans="2:9" ht="12" thickBot="1">
      <c r="B35" s="19">
        <f>+B34-D11</f>
        <v>-3.191891195797325E-16</v>
      </c>
      <c r="C35" s="20">
        <f t="shared" si="7"/>
        <v>1.0000000000000002</v>
      </c>
      <c r="D35" s="19">
        <f t="shared" si="0"/>
        <v>0.19000000000000003</v>
      </c>
      <c r="E35" s="21">
        <f t="shared" si="2"/>
        <v>0.08</v>
      </c>
      <c r="F35" s="20">
        <f t="shared" si="3"/>
        <v>0.19000000000000003</v>
      </c>
      <c r="G35" s="20">
        <f t="shared" si="4"/>
        <v>0.08000000000000002</v>
      </c>
      <c r="H35" s="19">
        <f t="shared" si="5"/>
        <v>0.19000000000000003</v>
      </c>
      <c r="I35" s="21">
        <f t="shared" si="6"/>
        <v>0.08000000000000003</v>
      </c>
    </row>
  </sheetData>
  <mergeCells count="3">
    <mergeCell ref="D13:E13"/>
    <mergeCell ref="F13:G13"/>
    <mergeCell ref="H13:I13"/>
  </mergeCells>
  <hyperlinks>
    <hyperlink ref="B6" r:id="rId1" display="www.gacetafinanciera.com"/>
  </hyperlinks>
  <printOptions/>
  <pageMargins left="0.22" right="0.24" top="0.5" bottom="0.45" header="0.27" footer="0"/>
  <pageSetup horizontalDpi="600" verticalDpi="600" orientation="portrait" paperSize="9" r:id="rId3"/>
  <headerFooter alignWithMargins="0">
    <oddHeader>&amp;R&amp;8FERNANDO DE JESÚS FRANCO CUARTAS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DIVERSIFICACIÓN </dc:title>
  <dc:subject>EFECTO CORRELACIÓN</dc:subject>
  <dc:creator>FERNANDO DE JESÚS FRANCO CUARTAS</dc:creator>
  <cp:keywords/>
  <dc:description/>
  <cp:lastModifiedBy>personal</cp:lastModifiedBy>
  <cp:lastPrinted>1997-08-15T23:05:40Z</cp:lastPrinted>
  <dcterms:created xsi:type="dcterms:W3CDTF">2003-09-04T17:13:58Z</dcterms:created>
  <dcterms:modified xsi:type="dcterms:W3CDTF">1997-08-16T00:10:50Z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